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kennedy\Dropbox\district\PROFESSIONAL DEVELOPMENT\Grants\"/>
    </mc:Choice>
  </mc:AlternateContent>
  <bookViews>
    <workbookView xWindow="0" yWindow="0" windowWidth="20490" windowHeight="7650"/>
  </bookViews>
  <sheets>
    <sheet name="Form" sheetId="1" r:id="rId1"/>
    <sheet name="S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G23" i="1"/>
  <c r="C38" i="2" l="1"/>
  <c r="D38" i="2" s="1"/>
  <c r="D42" i="2"/>
  <c r="D40" i="2"/>
  <c r="E34" i="2"/>
  <c r="D34" i="2"/>
  <c r="C34" i="2"/>
  <c r="B34" i="2"/>
  <c r="E33" i="2"/>
  <c r="D33" i="2"/>
  <c r="C33" i="2"/>
  <c r="B33" i="2"/>
  <c r="D22" i="2"/>
  <c r="B47" i="2" s="1"/>
  <c r="B18" i="2"/>
  <c r="I16" i="2"/>
  <c r="E16" i="2"/>
  <c r="F16" i="2" s="1"/>
  <c r="H16" i="2" s="1"/>
  <c r="J16" i="2" s="1"/>
  <c r="D16" i="2"/>
  <c r="C16" i="2"/>
  <c r="I15" i="2"/>
  <c r="E15" i="2"/>
  <c r="F15" i="2" s="1"/>
  <c r="H15" i="2" s="1"/>
  <c r="J15" i="2" s="1"/>
  <c r="D15" i="2"/>
  <c r="C15" i="2"/>
  <c r="I14" i="2"/>
  <c r="E14" i="2"/>
  <c r="D14" i="2"/>
  <c r="F14" i="2" s="1"/>
  <c r="H14" i="2" s="1"/>
  <c r="J14" i="2" s="1"/>
  <c r="C14" i="2"/>
  <c r="I13" i="2"/>
  <c r="E13" i="2"/>
  <c r="D13" i="2"/>
  <c r="C13" i="2"/>
  <c r="I12" i="2"/>
  <c r="E12" i="2"/>
  <c r="F12" i="2" s="1"/>
  <c r="D12" i="2"/>
  <c r="C12" i="2"/>
  <c r="B47" i="1"/>
  <c r="D42" i="1"/>
  <c r="D40" i="1"/>
  <c r="D38" i="1"/>
  <c r="F37" i="1"/>
  <c r="B50" i="1" s="1"/>
  <c r="E34" i="1"/>
  <c r="D34" i="1"/>
  <c r="C34" i="1"/>
  <c r="B34" i="1"/>
  <c r="E33" i="1"/>
  <c r="D33" i="1"/>
  <c r="C33" i="1"/>
  <c r="B33" i="1"/>
  <c r="F25" i="1"/>
  <c r="B49" i="1" s="1"/>
  <c r="D22" i="1"/>
  <c r="B18" i="1"/>
  <c r="I16" i="1"/>
  <c r="E16" i="1"/>
  <c r="D16" i="1"/>
  <c r="C16" i="1"/>
  <c r="I15" i="1"/>
  <c r="E15" i="1"/>
  <c r="F15" i="1" s="1"/>
  <c r="H15" i="1" s="1"/>
  <c r="J15" i="1" s="1"/>
  <c r="D15" i="1"/>
  <c r="C15" i="1"/>
  <c r="I14" i="1"/>
  <c r="E14" i="1"/>
  <c r="F14" i="1" s="1"/>
  <c r="H14" i="1" s="1"/>
  <c r="J14" i="1" s="1"/>
  <c r="D14" i="1"/>
  <c r="C14" i="1"/>
  <c r="I13" i="1"/>
  <c r="E13" i="1"/>
  <c r="D13" i="1"/>
  <c r="C13" i="1"/>
  <c r="F13" i="1" s="1"/>
  <c r="H13" i="1" s="1"/>
  <c r="J13" i="1" s="1"/>
  <c r="I12" i="1"/>
  <c r="I18" i="1" s="1"/>
  <c r="B45" i="1" s="1"/>
  <c r="E12" i="1"/>
  <c r="D12" i="1"/>
  <c r="C12" i="1"/>
  <c r="F37" i="2" l="1"/>
  <c r="B49" i="2" s="1"/>
  <c r="F25" i="2"/>
  <c r="B48" i="2" s="1"/>
  <c r="I18" i="2"/>
  <c r="B45" i="2" s="1"/>
  <c r="F13" i="2"/>
  <c r="H13" i="2" s="1"/>
  <c r="J13" i="2" s="1"/>
  <c r="E18" i="2"/>
  <c r="C18" i="2"/>
  <c r="D18" i="2"/>
  <c r="H12" i="2"/>
  <c r="F18" i="2"/>
  <c r="E18" i="1"/>
  <c r="C18" i="1"/>
  <c r="D18" i="1"/>
  <c r="F12" i="1"/>
  <c r="H12" i="1" s="1"/>
  <c r="F16" i="1"/>
  <c r="H16" i="1" s="1"/>
  <c r="J16" i="1" s="1"/>
  <c r="H18" i="2" l="1"/>
  <c r="J12" i="2"/>
  <c r="J18" i="2" s="1"/>
  <c r="B46" i="2" s="1"/>
  <c r="A52" i="2" s="1"/>
  <c r="J12" i="1"/>
  <c r="J18" i="1" s="1"/>
  <c r="B46" i="1" s="1"/>
  <c r="A53" i="1" s="1"/>
  <c r="H18" i="1"/>
  <c r="F18" i="1"/>
</calcChain>
</file>

<file path=xl/comments1.xml><?xml version="1.0" encoding="utf-8"?>
<comments xmlns="http://schemas.openxmlformats.org/spreadsheetml/2006/main">
  <authors>
    <author>Bryon Kennedy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>Bryon Kennedy: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Bryon Kennedy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>Bryon Kennedy: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<sst xmlns="http://schemas.openxmlformats.org/spreadsheetml/2006/main" count="176" uniqueCount="94">
  <si>
    <t xml:space="preserve">Event: </t>
  </si>
  <si>
    <t xml:space="preserve">Dates: </t>
  </si>
  <si>
    <t xml:space="preserve">Staff Attending: </t>
  </si>
  <si>
    <t xml:space="preserve">Salaries &amp; Bennefits: </t>
  </si>
  <si>
    <t>Date/Description</t>
  </si>
  <si>
    <t>PERSI unused Sick</t>
  </si>
  <si>
    <t xml:space="preserve">Retirement Bennefits </t>
  </si>
  <si>
    <t>FICA</t>
  </si>
  <si>
    <t>Subtotal Amount:</t>
  </si>
  <si>
    <t xml:space="preserve"># of Stipends: </t>
  </si>
  <si>
    <t xml:space="preserve">Grand Total: </t>
  </si>
  <si>
    <t xml:space="preserve">Salary Total: </t>
  </si>
  <si>
    <t xml:space="preserve">Bennefits Total: </t>
  </si>
  <si>
    <t xml:space="preserve">Totals: </t>
  </si>
  <si>
    <t xml:space="preserve">EVENT REGISTRATION: </t>
  </si>
  <si>
    <t xml:space="preserve"># of Staff </t>
  </si>
  <si>
    <t xml:space="preserve">Cost of Registation </t>
  </si>
  <si>
    <t xml:space="preserve">Area Total: </t>
  </si>
  <si>
    <t>MEAL PER DIEMS:</t>
  </si>
  <si>
    <t xml:space="preserve">The following meals costs are per meal time per person: </t>
  </si>
  <si>
    <t>Area Total:</t>
  </si>
  <si>
    <t>Sugar-Salem Joint School District #322</t>
  </si>
  <si>
    <t xml:space="preserve">Team Professional Development Grant Budget Sheet </t>
  </si>
  <si>
    <t xml:space="preserve">Team Name: </t>
  </si>
  <si>
    <t>Single Stipend Amount:</t>
  </si>
  <si>
    <t>Breakfast:</t>
  </si>
  <si>
    <t>Lunch:</t>
  </si>
  <si>
    <t>Dinner:</t>
  </si>
  <si>
    <t xml:space="preserve">Day Rate: </t>
  </si>
  <si>
    <t xml:space="preserve">NOTE: To calculate the # for each meal, take the # of staff who need that meal x the number of those meals needed during the event and enter that number in the appropriate cell. </t>
  </si>
  <si>
    <t>Local/ Regional:</t>
  </si>
  <si>
    <t xml:space="preserve">Outside of Region: </t>
  </si>
  <si>
    <t xml:space="preserve">If the hotel or event provides a meal, that amount can not be part of the personal meal per diem count. </t>
  </si>
  <si>
    <t xml:space="preserve"># of breakfast </t>
  </si>
  <si>
    <t xml:space="preserve"># of lunches </t>
  </si>
  <si>
    <t># of Dinners</t>
  </si>
  <si>
    <t xml:space="preserve"># of Day Rates </t>
  </si>
  <si>
    <t>Local/Regional:</t>
  </si>
  <si>
    <t xml:space="preserve">Out of Region: </t>
  </si>
  <si>
    <t xml:space="preserve">Breakfast costs: </t>
  </si>
  <si>
    <t xml:space="preserve">Lunch costs </t>
  </si>
  <si>
    <t xml:space="preserve">Dinner Costs </t>
  </si>
  <si>
    <t xml:space="preserve">Day Rates </t>
  </si>
  <si>
    <t>TRANSPORTATION:</t>
  </si>
  <si>
    <t xml:space="preserve">District Car: </t>
  </si>
  <si>
    <t xml:space="preserve"># of miles (map quest verification) </t>
  </si>
  <si>
    <t xml:space="preserve">Total: </t>
  </si>
  <si>
    <t>Own vehicle (only if district car is not available)</t>
  </si>
  <si>
    <t xml:space="preserve">$0.41/mile </t>
  </si>
  <si>
    <t>Flight</t>
  </si>
  <si>
    <t># of tickets:</t>
  </si>
  <si>
    <t xml:space="preserve">Cost/ticket </t>
  </si>
  <si>
    <t xml:space="preserve">Total </t>
  </si>
  <si>
    <t xml:space="preserve">Shuttle/cab </t>
  </si>
  <si>
    <t># needed:</t>
  </si>
  <si>
    <t xml:space="preserve">EVENT TOTAL COSTS: </t>
  </si>
  <si>
    <t>Funding Source:</t>
  </si>
  <si>
    <t>PO #</t>
  </si>
  <si>
    <t>Salaries:</t>
  </si>
  <si>
    <t xml:space="preserve">Benefits: </t>
  </si>
  <si>
    <t xml:space="preserve">Event Registration: </t>
  </si>
  <si>
    <t xml:space="preserve">Meal Per diems: </t>
  </si>
  <si>
    <t xml:space="preserve">Transportation: </t>
  </si>
  <si>
    <t xml:space="preserve">Other: </t>
  </si>
  <si>
    <t>GRAND TOTAL:</t>
  </si>
  <si>
    <t xml:space="preserve">[    ] YES              {   } NO </t>
  </si>
  <si>
    <t>Approvals:</t>
  </si>
  <si>
    <t>Building Principal:</t>
  </si>
  <si>
    <t>Transportation:</t>
  </si>
  <si>
    <t xml:space="preserve">Superintendent: </t>
  </si>
  <si>
    <t xml:space="preserve">Sugar Spuds </t>
  </si>
  <si>
    <t xml:space="preserve">STEAM Conf. </t>
  </si>
  <si>
    <t>April 1-April 7, 20XX</t>
  </si>
  <si>
    <t>Teacher A, Teacher B, Teacher C, Teacher D</t>
  </si>
  <si>
    <t>4/1-4/3 (work during break)</t>
  </si>
  <si>
    <t>Subs</t>
  </si>
  <si>
    <t xml:space="preserve">[X    ] YES              {   } NO </t>
  </si>
  <si>
    <t xml:space="preserve">School </t>
  </si>
  <si>
    <t>Title 1</t>
  </si>
  <si>
    <t>State PD</t>
  </si>
  <si>
    <t>Mr. Jenks</t>
  </si>
  <si>
    <t>Mr. Luthy</t>
  </si>
  <si>
    <t>Mr. Kennedy, Mr. Williams</t>
  </si>
  <si>
    <t xml:space="preserve">Mr. Bradshaw </t>
  </si>
  <si>
    <t>updated 8/2019</t>
  </si>
  <si>
    <t>Hotel/lodging:</t>
  </si>
  <si>
    <t xml:space="preserve"># of Rooms: </t>
  </si>
  <si>
    <t>NAME:</t>
  </si>
  <si>
    <t xml:space="preserve">Address: </t>
  </si>
  <si>
    <t xml:space="preserve">Total Cost: </t>
  </si>
  <si>
    <r>
      <t xml:space="preserve">Cost/Room </t>
    </r>
    <r>
      <rPr>
        <b/>
        <sz val="8"/>
        <color theme="1"/>
        <rFont val="Calibri"/>
        <family val="2"/>
        <scheme val="minor"/>
      </rPr>
      <t>(include taxes etc)</t>
    </r>
  </si>
  <si>
    <t>updated: 10/2019</t>
  </si>
  <si>
    <t xml:space="preserve">Salaries &amp; Bennefits (if applicable): </t>
  </si>
  <si>
    <t>HOTEL/LODGING: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</si>
</sst>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5" fillId="3" borderId="3" xfId="0" applyFont="1" applyFill="1" applyBorder="1" applyAlignment="1">
      <alignment horizontal="center" textRotation="90" wrapText="1"/>
    </xf>
    <xf numFmtId="0" fontId="5" fillId="5" borderId="3" xfId="0" applyFont="1" applyFill="1" applyBorder="1" applyAlignment="1">
      <alignment horizontal="center" textRotation="90" wrapText="1"/>
    </xf>
    <xf numFmtId="0" fontId="5" fillId="6" borderId="3" xfId="0" applyFont="1" applyFill="1" applyBorder="1" applyAlignment="1">
      <alignment horizontal="center" textRotation="90" wrapText="1"/>
    </xf>
    <xf numFmtId="0" fontId="5" fillId="7" borderId="3" xfId="0" applyFont="1" applyFill="1" applyBorder="1" applyAlignment="1">
      <alignment horizontal="center" textRotation="90" wrapText="1"/>
    </xf>
    <xf numFmtId="0" fontId="5" fillId="8" borderId="3" xfId="0" applyFont="1" applyFill="1" applyBorder="1" applyAlignment="1">
      <alignment horizontal="center" textRotation="90" wrapText="1"/>
    </xf>
    <xf numFmtId="164" fontId="5" fillId="9" borderId="5" xfId="1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0" borderId="3" xfId="0" applyFont="1" applyBorder="1"/>
    <xf numFmtId="14" fontId="6" fillId="0" borderId="3" xfId="0" applyNumberFormat="1" applyFont="1" applyBorder="1" applyAlignment="1">
      <alignment wrapText="1"/>
    </xf>
    <xf numFmtId="165" fontId="6" fillId="0" borderId="7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6" fillId="0" borderId="3" xfId="0" applyFont="1" applyBorder="1"/>
    <xf numFmtId="165" fontId="6" fillId="0" borderId="3" xfId="0" applyNumberFormat="1" applyFont="1" applyBorder="1"/>
    <xf numFmtId="0" fontId="6" fillId="0" borderId="3" xfId="0" applyFont="1" applyBorder="1" applyAlignment="1">
      <alignment wrapText="1"/>
    </xf>
    <xf numFmtId="165" fontId="6" fillId="0" borderId="3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6" fillId="0" borderId="0" xfId="0" applyFont="1"/>
    <xf numFmtId="165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right"/>
    </xf>
    <xf numFmtId="165" fontId="7" fillId="2" borderId="3" xfId="0" applyNumberFormat="1" applyFont="1" applyFill="1" applyBorder="1"/>
    <xf numFmtId="165" fontId="7" fillId="10" borderId="3" xfId="0" applyNumberFormat="1" applyFont="1" applyFill="1" applyBorder="1" applyAlignment="1">
      <alignment horizontal="center"/>
    </xf>
    <xf numFmtId="0" fontId="7" fillId="0" borderId="3" xfId="0" applyFont="1" applyBorder="1"/>
    <xf numFmtId="165" fontId="7" fillId="0" borderId="3" xfId="0" applyNumberFormat="1" applyFont="1" applyBorder="1"/>
    <xf numFmtId="165" fontId="7" fillId="6" borderId="3" xfId="0" applyNumberFormat="1" applyFont="1" applyFill="1" applyBorder="1"/>
    <xf numFmtId="0" fontId="8" fillId="0" borderId="0" xfId="0" applyFont="1" applyAlignment="1">
      <alignment horizontal="right"/>
    </xf>
    <xf numFmtId="0" fontId="5" fillId="5" borderId="3" xfId="0" applyFont="1" applyFill="1" applyBorder="1"/>
    <xf numFmtId="0" fontId="5" fillId="11" borderId="3" xfId="0" applyFont="1" applyFill="1" applyBorder="1" applyAlignment="1">
      <alignment wrapText="1"/>
    </xf>
    <xf numFmtId="0" fontId="5" fillId="6" borderId="3" xfId="0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13" borderId="0" xfId="0" applyFont="1" applyFill="1" applyAlignment="1">
      <alignment wrapText="1"/>
    </xf>
    <xf numFmtId="0" fontId="7" fillId="0" borderId="0" xfId="0" applyFont="1" applyAlignment="1">
      <alignment horizontal="right"/>
    </xf>
    <xf numFmtId="0" fontId="6" fillId="9" borderId="3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7" fillId="16" borderId="3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horizontal="center" wrapText="1"/>
    </xf>
    <xf numFmtId="0" fontId="7" fillId="17" borderId="3" xfId="0" applyFont="1" applyFill="1" applyBorder="1" applyAlignment="1">
      <alignment horizontal="center"/>
    </xf>
    <xf numFmtId="0" fontId="7" fillId="17" borderId="3" xfId="0" applyFont="1" applyFill="1" applyBorder="1" applyAlignment="1">
      <alignment wrapText="1"/>
    </xf>
    <xf numFmtId="0" fontId="7" fillId="17" borderId="3" xfId="0" applyFont="1" applyFill="1" applyBorder="1" applyAlignment="1">
      <alignment horizontal="center" vertical="center"/>
    </xf>
    <xf numFmtId="165" fontId="7" fillId="17" borderId="3" xfId="0" applyNumberFormat="1" applyFont="1" applyFill="1" applyBorder="1" applyAlignment="1">
      <alignment horizontal="center"/>
    </xf>
    <xf numFmtId="0" fontId="7" fillId="8" borderId="3" xfId="0" applyFont="1" applyFill="1" applyBorder="1"/>
    <xf numFmtId="165" fontId="7" fillId="8" borderId="3" xfId="0" applyNumberFormat="1" applyFont="1" applyFill="1" applyBorder="1"/>
    <xf numFmtId="165" fontId="7" fillId="8" borderId="3" xfId="0" applyNumberFormat="1" applyFont="1" applyFill="1" applyBorder="1" applyAlignment="1">
      <alignment horizontal="center"/>
    </xf>
    <xf numFmtId="0" fontId="7" fillId="12" borderId="3" xfId="0" applyFont="1" applyFill="1" applyBorder="1"/>
    <xf numFmtId="165" fontId="7" fillId="12" borderId="3" xfId="0" applyNumberFormat="1" applyFont="1" applyFill="1" applyBorder="1"/>
    <xf numFmtId="165" fontId="7" fillId="12" borderId="3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2" xfId="0" applyBorder="1"/>
    <xf numFmtId="0" fontId="16" fillId="0" borderId="0" xfId="0" applyFont="1"/>
    <xf numFmtId="165" fontId="16" fillId="0" borderId="0" xfId="0" applyNumberFormat="1" applyFont="1" applyAlignment="1">
      <alignment horizontal="center"/>
    </xf>
    <xf numFmtId="0" fontId="7" fillId="12" borderId="0" xfId="0" applyFont="1" applyFill="1" applyAlignment="1">
      <alignment wrapText="1"/>
    </xf>
    <xf numFmtId="0" fontId="7" fillId="14" borderId="0" xfId="0" applyFont="1" applyFill="1" applyAlignment="1">
      <alignment wrapText="1"/>
    </xf>
    <xf numFmtId="0" fontId="7" fillId="15" borderId="0" xfId="0" applyFont="1" applyFill="1" applyAlignment="1">
      <alignment wrapText="1"/>
    </xf>
    <xf numFmtId="0" fontId="0" fillId="0" borderId="1" xfId="0" applyBorder="1"/>
    <xf numFmtId="0" fontId="17" fillId="0" borderId="1" xfId="0" applyFont="1" applyBorder="1"/>
    <xf numFmtId="0" fontId="17" fillId="0" borderId="2" xfId="0" applyFont="1" applyBorder="1"/>
    <xf numFmtId="165" fontId="13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5" fontId="5" fillId="6" borderId="5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4" borderId="4" xfId="0" applyFont="1" applyFill="1" applyBorder="1" applyAlignment="1">
      <alignment horizontal="center" textRotation="90" wrapText="1"/>
    </xf>
    <xf numFmtId="0" fontId="5" fillId="4" borderId="6" xfId="0" applyFont="1" applyFill="1" applyBorder="1" applyAlignment="1">
      <alignment horizontal="center" textRotation="90" wrapText="1"/>
    </xf>
    <xf numFmtId="165" fontId="5" fillId="6" borderId="9" xfId="0" applyNumberFormat="1" applyFont="1" applyFill="1" applyBorder="1" applyAlignment="1">
      <alignment horizontal="center" vertical="center"/>
    </xf>
    <xf numFmtId="165" fontId="5" fillId="6" borderId="1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17" borderId="0" xfId="0" applyFont="1" applyFill="1" applyAlignment="1">
      <alignment wrapText="1"/>
    </xf>
    <xf numFmtId="0" fontId="7" fillId="6" borderId="8" xfId="0" applyFont="1" applyFill="1" applyBorder="1" applyAlignment="1"/>
    <xf numFmtId="165" fontId="6" fillId="0" borderId="8" xfId="0" applyNumberFormat="1" applyFont="1" applyBorder="1"/>
    <xf numFmtId="165" fontId="7" fillId="6" borderId="2" xfId="0" applyNumberFormat="1" applyFont="1" applyFill="1" applyBorder="1" applyAlignment="1"/>
    <xf numFmtId="0" fontId="7" fillId="18" borderId="0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A3" sqref="A3"/>
    </sheetView>
  </sheetViews>
  <sheetFormatPr defaultRowHeight="15" x14ac:dyDescent="0.25"/>
  <cols>
    <col min="1" max="1" width="35.5703125" customWidth="1"/>
    <col min="3" max="3" width="10.28515625" customWidth="1"/>
    <col min="4" max="4" width="13.42578125" customWidth="1"/>
    <col min="7" max="8" width="10" customWidth="1"/>
  </cols>
  <sheetData>
    <row r="1" spans="1:10" ht="18.75" x14ac:dyDescent="0.3">
      <c r="A1" s="74" t="s">
        <v>21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x14ac:dyDescent="0.3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I3" s="77" t="s">
        <v>91</v>
      </c>
      <c r="J3" s="77"/>
    </row>
    <row r="4" spans="1:10" x14ac:dyDescent="0.25">
      <c r="A4" s="79" t="s">
        <v>23</v>
      </c>
      <c r="B4" s="79"/>
      <c r="C4" s="75"/>
      <c r="D4" s="75"/>
      <c r="E4" s="75"/>
      <c r="F4" s="75"/>
      <c r="G4" s="75"/>
      <c r="H4" s="75"/>
      <c r="I4" s="75"/>
      <c r="J4" s="75"/>
    </row>
    <row r="5" spans="1:10" x14ac:dyDescent="0.25">
      <c r="A5" s="1" t="s">
        <v>0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1" t="s">
        <v>1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x14ac:dyDescent="0.25">
      <c r="A7" s="1" t="s">
        <v>2</v>
      </c>
      <c r="B7" s="76"/>
      <c r="C7" s="76"/>
      <c r="D7" s="76"/>
      <c r="E7" s="76"/>
      <c r="F7" s="76"/>
      <c r="G7" s="76"/>
      <c r="H7" s="76"/>
      <c r="I7" s="76"/>
      <c r="J7" s="76"/>
    </row>
    <row r="9" spans="1:10" ht="18.75" x14ac:dyDescent="0.3">
      <c r="A9" s="2" t="s">
        <v>92</v>
      </c>
    </row>
    <row r="10" spans="1:10" ht="45.75" x14ac:dyDescent="0.25">
      <c r="A10" s="87" t="s">
        <v>4</v>
      </c>
      <c r="B10" s="88" t="s">
        <v>24</v>
      </c>
      <c r="C10" s="3" t="s">
        <v>5</v>
      </c>
      <c r="D10" s="3" t="s">
        <v>6</v>
      </c>
      <c r="E10" s="3" t="s">
        <v>7</v>
      </c>
      <c r="F10" s="89" t="s">
        <v>8</v>
      </c>
      <c r="G10" s="4" t="s">
        <v>9</v>
      </c>
      <c r="H10" s="5" t="s">
        <v>10</v>
      </c>
      <c r="I10" s="6" t="s">
        <v>11</v>
      </c>
      <c r="J10" s="7" t="s">
        <v>12</v>
      </c>
    </row>
    <row r="11" spans="1:10" x14ac:dyDescent="0.25">
      <c r="A11" s="87"/>
      <c r="B11" s="88"/>
      <c r="C11" s="8">
        <v>1.1599999999999999E-2</v>
      </c>
      <c r="D11" s="8">
        <v>0.1132</v>
      </c>
      <c r="E11" s="9">
        <v>7.6499999999999999E-2</v>
      </c>
      <c r="F11" s="90"/>
      <c r="G11" s="10"/>
      <c r="H11" s="10"/>
      <c r="I11" s="10"/>
      <c r="J11" s="10"/>
    </row>
    <row r="12" spans="1:10" x14ac:dyDescent="0.25">
      <c r="A12" s="11"/>
      <c r="B12" s="12"/>
      <c r="C12" s="13">
        <f>B12*C11</f>
        <v>0</v>
      </c>
      <c r="D12" s="13">
        <f>B12*D11</f>
        <v>0</v>
      </c>
      <c r="E12" s="13">
        <f>B12*E11</f>
        <v>0</v>
      </c>
      <c r="F12" s="14">
        <f>E12+D12+C12+B12</f>
        <v>0</v>
      </c>
      <c r="G12" s="15"/>
      <c r="H12" s="16">
        <f>F12*G12</f>
        <v>0</v>
      </c>
      <c r="I12" s="16">
        <f>B12*G12</f>
        <v>0</v>
      </c>
      <c r="J12" s="16">
        <f>H12-I12</f>
        <v>0</v>
      </c>
    </row>
    <row r="13" spans="1:10" x14ac:dyDescent="0.25">
      <c r="A13" s="17"/>
      <c r="B13" s="12"/>
      <c r="C13" s="13">
        <f>B13*C11</f>
        <v>0</v>
      </c>
      <c r="D13" s="13">
        <f>B13*D11</f>
        <v>0</v>
      </c>
      <c r="E13" s="13">
        <f>B13*E11</f>
        <v>0</v>
      </c>
      <c r="F13" s="14">
        <f>E13+D13+C13+B13</f>
        <v>0</v>
      </c>
      <c r="G13" s="15"/>
      <c r="H13" s="16">
        <f t="shared" ref="H13:H16" si="0">F13*G13</f>
        <v>0</v>
      </c>
      <c r="I13" s="16">
        <f t="shared" ref="I13:I16" si="1">B13*G13</f>
        <v>0</v>
      </c>
      <c r="J13" s="16">
        <f t="shared" ref="J13:J16" si="2">H13-I13</f>
        <v>0</v>
      </c>
    </row>
    <row r="14" spans="1:10" x14ac:dyDescent="0.25">
      <c r="A14" s="15"/>
      <c r="B14" s="12"/>
      <c r="C14" s="18">
        <f>B14*C11</f>
        <v>0</v>
      </c>
      <c r="D14" s="18">
        <f>B14*D11</f>
        <v>0</v>
      </c>
      <c r="E14" s="18">
        <f>B14*E11</f>
        <v>0</v>
      </c>
      <c r="F14" s="19">
        <f t="shared" ref="F14:F16" si="3">E14+D14+C14+B14</f>
        <v>0</v>
      </c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</row>
    <row r="15" spans="1:10" x14ac:dyDescent="0.25">
      <c r="A15" s="15"/>
      <c r="B15" s="12"/>
      <c r="C15" s="18">
        <f>B15*C11</f>
        <v>0</v>
      </c>
      <c r="D15" s="18">
        <f>B15*D11</f>
        <v>0</v>
      </c>
      <c r="E15" s="18">
        <f>B15*E11</f>
        <v>0</v>
      </c>
      <c r="F15" s="19">
        <f t="shared" si="3"/>
        <v>0</v>
      </c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</row>
    <row r="16" spans="1:10" x14ac:dyDescent="0.25">
      <c r="A16" s="15"/>
      <c r="B16" s="12"/>
      <c r="C16" s="18">
        <f>B16*C11</f>
        <v>0</v>
      </c>
      <c r="D16" s="18">
        <f>B16*D11</f>
        <v>0</v>
      </c>
      <c r="E16" s="18">
        <f>B16*E11</f>
        <v>0</v>
      </c>
      <c r="F16" s="19">
        <f t="shared" si="3"/>
        <v>0</v>
      </c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</row>
    <row r="17" spans="1:10" x14ac:dyDescent="0.25">
      <c r="A17" s="20"/>
      <c r="B17" s="21"/>
      <c r="C17" s="21"/>
      <c r="D17" s="21"/>
      <c r="E17" s="21"/>
      <c r="F17" s="21"/>
      <c r="G17" s="20"/>
      <c r="H17" s="20"/>
      <c r="I17" s="20"/>
      <c r="J17" s="16"/>
    </row>
    <row r="18" spans="1:10" x14ac:dyDescent="0.25">
      <c r="A18" s="22" t="s">
        <v>13</v>
      </c>
      <c r="B18" s="23">
        <f>SUM(B12:B17)</f>
        <v>0</v>
      </c>
      <c r="C18" s="24">
        <f>SUM(C12:C16)</f>
        <v>0</v>
      </c>
      <c r="D18" s="24">
        <f>SUM(D12:D16)</f>
        <v>0</v>
      </c>
      <c r="E18" s="24">
        <f>SUM(E12:E16)</f>
        <v>0</v>
      </c>
      <c r="F18" s="24">
        <f>SUM(F12:F16)</f>
        <v>0</v>
      </c>
      <c r="G18" s="25"/>
      <c r="H18" s="26">
        <f>SUM(H12:H17)</f>
        <v>0</v>
      </c>
      <c r="I18" s="27">
        <f t="shared" ref="I18:J18" si="4">SUM(I12:I17)</f>
        <v>0</v>
      </c>
      <c r="J18" s="27">
        <f t="shared" si="4"/>
        <v>0</v>
      </c>
    </row>
    <row r="19" spans="1:10" x14ac:dyDescent="0.25">
      <c r="A19" s="20"/>
      <c r="B19" s="20"/>
      <c r="C19" s="20"/>
      <c r="D19" s="20"/>
      <c r="E19" s="20"/>
      <c r="F19" s="20"/>
      <c r="G19" s="20"/>
      <c r="H19" s="28"/>
      <c r="I19" s="15"/>
      <c r="J19" s="15"/>
    </row>
    <row r="20" spans="1:10" ht="18.75" x14ac:dyDescent="0.3">
      <c r="A20" s="2" t="s">
        <v>14</v>
      </c>
      <c r="B20" s="20"/>
      <c r="C20" s="20"/>
      <c r="D20" s="20"/>
      <c r="E20" s="20"/>
      <c r="F20" s="2" t="s">
        <v>93</v>
      </c>
      <c r="G20" s="20"/>
      <c r="H20" s="20"/>
      <c r="I20" s="20"/>
    </row>
    <row r="21" spans="1:10" ht="36" x14ac:dyDescent="0.25">
      <c r="A21" s="20"/>
      <c r="B21" s="29" t="s">
        <v>15</v>
      </c>
      <c r="C21" s="30" t="s">
        <v>16</v>
      </c>
      <c r="D21" s="31" t="s">
        <v>17</v>
      </c>
      <c r="E21" s="28"/>
      <c r="F21" s="111" t="s">
        <v>86</v>
      </c>
      <c r="G21" s="107" t="s">
        <v>90</v>
      </c>
      <c r="H21" s="15" t="s">
        <v>87</v>
      </c>
      <c r="I21" s="106"/>
      <c r="J21" s="106"/>
    </row>
    <row r="22" spans="1:10" x14ac:dyDescent="0.25">
      <c r="A22" s="20"/>
      <c r="B22" s="33"/>
      <c r="C22" s="34"/>
      <c r="D22" s="35">
        <f>B22*C22</f>
        <v>0</v>
      </c>
      <c r="E22" s="20"/>
      <c r="F22" s="15"/>
      <c r="G22" s="109"/>
      <c r="H22" s="112" t="s">
        <v>88</v>
      </c>
      <c r="I22" s="106"/>
      <c r="J22" s="106"/>
    </row>
    <row r="23" spans="1:10" x14ac:dyDescent="0.25">
      <c r="A23" s="20"/>
      <c r="B23" s="20"/>
      <c r="C23" s="20"/>
      <c r="D23" s="20"/>
      <c r="E23" s="20"/>
      <c r="F23" s="108" t="s">
        <v>89</v>
      </c>
      <c r="G23" s="110">
        <f>F22*G22</f>
        <v>0</v>
      </c>
      <c r="H23" s="113"/>
      <c r="I23" s="106"/>
      <c r="J23" s="106"/>
    </row>
    <row r="24" spans="1:10" ht="30" customHeight="1" x14ac:dyDescent="0.3">
      <c r="A24" s="2" t="s">
        <v>18</v>
      </c>
      <c r="B24" s="78" t="s">
        <v>19</v>
      </c>
      <c r="C24" s="78"/>
      <c r="D24" s="78"/>
      <c r="E24" s="78"/>
      <c r="F24" s="36" t="s">
        <v>20</v>
      </c>
      <c r="G24" s="20"/>
      <c r="H24" s="20"/>
      <c r="I24" s="20"/>
      <c r="J24" s="20"/>
    </row>
    <row r="25" spans="1:10" x14ac:dyDescent="0.25">
      <c r="A25" s="37"/>
      <c r="B25" s="63" t="s">
        <v>25</v>
      </c>
      <c r="C25" s="63" t="s">
        <v>26</v>
      </c>
      <c r="D25" s="63" t="s">
        <v>27</v>
      </c>
      <c r="E25" s="63" t="s">
        <v>28</v>
      </c>
      <c r="F25" s="80">
        <f>B33+B34+C33+C34+D33+D34+E33+E34</f>
        <v>0</v>
      </c>
      <c r="G25" s="20"/>
      <c r="H25" s="83" t="s">
        <v>29</v>
      </c>
      <c r="I25" s="83"/>
      <c r="J25" s="83"/>
    </row>
    <row r="26" spans="1:10" x14ac:dyDescent="0.25">
      <c r="A26" s="37" t="s">
        <v>30</v>
      </c>
      <c r="B26" s="64">
        <v>10</v>
      </c>
      <c r="C26" s="64">
        <v>12</v>
      </c>
      <c r="D26" s="64">
        <v>18</v>
      </c>
      <c r="E26" s="64">
        <v>40</v>
      </c>
      <c r="F26" s="81"/>
      <c r="G26" s="20"/>
      <c r="H26" s="83"/>
      <c r="I26" s="83"/>
      <c r="J26" s="83"/>
    </row>
    <row r="27" spans="1:10" x14ac:dyDescent="0.25">
      <c r="A27" s="37" t="s">
        <v>31</v>
      </c>
      <c r="B27" s="64">
        <v>12</v>
      </c>
      <c r="C27" s="64">
        <v>15</v>
      </c>
      <c r="D27" s="64">
        <v>18</v>
      </c>
      <c r="E27" s="64">
        <v>49</v>
      </c>
      <c r="F27" s="81"/>
      <c r="G27" s="20"/>
      <c r="H27" s="83"/>
      <c r="I27" s="83"/>
      <c r="J27" s="83"/>
    </row>
    <row r="28" spans="1:10" ht="26.25" customHeight="1" x14ac:dyDescent="0.25">
      <c r="A28" s="84" t="s">
        <v>32</v>
      </c>
      <c r="B28" s="84"/>
      <c r="C28" s="84"/>
      <c r="D28" s="84"/>
      <c r="E28" s="85"/>
      <c r="F28" s="81"/>
      <c r="G28" s="20"/>
      <c r="H28" s="83"/>
      <c r="I28" s="83"/>
      <c r="J28" s="83"/>
    </row>
    <row r="29" spans="1:10" ht="26.25" x14ac:dyDescent="0.25">
      <c r="A29" s="37"/>
      <c r="B29" s="65" t="s">
        <v>33</v>
      </c>
      <c r="C29" s="38" t="s">
        <v>34</v>
      </c>
      <c r="D29" s="66" t="s">
        <v>35</v>
      </c>
      <c r="E29" s="67" t="s">
        <v>36</v>
      </c>
      <c r="F29" s="81"/>
      <c r="G29" s="37"/>
      <c r="H29" s="83"/>
      <c r="I29" s="83"/>
      <c r="J29" s="83"/>
    </row>
    <row r="30" spans="1:10" x14ac:dyDescent="0.25">
      <c r="A30" s="39" t="s">
        <v>37</v>
      </c>
      <c r="B30" s="40"/>
      <c r="C30" s="40"/>
      <c r="D30" s="40"/>
      <c r="E30" s="40"/>
      <c r="F30" s="81"/>
      <c r="G30" s="20"/>
      <c r="H30" s="41"/>
      <c r="I30" s="41"/>
      <c r="J30" s="41"/>
    </row>
    <row r="31" spans="1:10" x14ac:dyDescent="0.25">
      <c r="A31" s="39" t="s">
        <v>38</v>
      </c>
      <c r="B31" s="40"/>
      <c r="C31" s="40"/>
      <c r="D31" s="40"/>
      <c r="E31" s="40"/>
      <c r="F31" s="81"/>
      <c r="G31" s="20"/>
      <c r="H31" s="86"/>
      <c r="I31" s="86"/>
      <c r="J31" s="41"/>
    </row>
    <row r="32" spans="1:10" ht="26.25" x14ac:dyDescent="0.25">
      <c r="A32" s="20"/>
      <c r="B32" s="65" t="s">
        <v>39</v>
      </c>
      <c r="C32" s="38" t="s">
        <v>40</v>
      </c>
      <c r="D32" s="66" t="s">
        <v>41</v>
      </c>
      <c r="E32" s="67" t="s">
        <v>42</v>
      </c>
      <c r="F32" s="81"/>
      <c r="G32" s="20"/>
      <c r="H32" s="42"/>
      <c r="I32" s="42"/>
      <c r="J32" s="41"/>
    </row>
    <row r="33" spans="1:11" x14ac:dyDescent="0.25">
      <c r="A33" s="39" t="s">
        <v>37</v>
      </c>
      <c r="B33" s="18">
        <f t="shared" ref="B33:E34" si="5">B30*B26</f>
        <v>0</v>
      </c>
      <c r="C33" s="18">
        <f t="shared" si="5"/>
        <v>0</v>
      </c>
      <c r="D33" s="18">
        <f t="shared" si="5"/>
        <v>0</v>
      </c>
      <c r="E33" s="18">
        <f t="shared" si="5"/>
        <v>0</v>
      </c>
      <c r="F33" s="81"/>
      <c r="G33" s="20"/>
      <c r="H33" s="42"/>
      <c r="I33" s="42"/>
      <c r="J33" s="41"/>
    </row>
    <row r="34" spans="1:11" x14ac:dyDescent="0.25">
      <c r="A34" s="39" t="s">
        <v>38</v>
      </c>
      <c r="B34" s="18">
        <f t="shared" si="5"/>
        <v>0</v>
      </c>
      <c r="C34" s="18">
        <f t="shared" si="5"/>
        <v>0</v>
      </c>
      <c r="D34" s="18">
        <f t="shared" si="5"/>
        <v>0</v>
      </c>
      <c r="E34" s="18">
        <f t="shared" si="5"/>
        <v>0</v>
      </c>
      <c r="F34" s="82"/>
      <c r="G34" s="20"/>
      <c r="H34" s="42"/>
      <c r="I34" s="42"/>
      <c r="J34" s="41"/>
    </row>
    <row r="35" spans="1:11" x14ac:dyDescent="0.25">
      <c r="A35" s="20"/>
      <c r="B35" s="20"/>
      <c r="C35" s="20"/>
      <c r="D35" s="20"/>
      <c r="E35" s="20"/>
      <c r="F35" s="20"/>
      <c r="G35" s="20"/>
      <c r="H35" s="43"/>
      <c r="I35" s="43"/>
      <c r="J35" s="20"/>
    </row>
    <row r="36" spans="1:11" ht="18.75" x14ac:dyDescent="0.3">
      <c r="A36" s="2" t="s">
        <v>43</v>
      </c>
      <c r="B36" s="20"/>
      <c r="C36" s="20"/>
      <c r="D36" s="20"/>
      <c r="E36" s="20"/>
      <c r="F36" s="36" t="s">
        <v>17</v>
      </c>
      <c r="G36" s="20"/>
      <c r="H36" s="43"/>
      <c r="I36" s="43"/>
      <c r="J36" s="20"/>
    </row>
    <row r="37" spans="1:11" ht="39" x14ac:dyDescent="0.25">
      <c r="A37" s="44" t="s">
        <v>44</v>
      </c>
      <c r="B37" s="44" t="s">
        <v>65</v>
      </c>
      <c r="C37" s="45" t="s">
        <v>45</v>
      </c>
      <c r="D37" s="46" t="s">
        <v>46</v>
      </c>
      <c r="E37" s="20"/>
      <c r="F37" s="80">
        <f>D38+D40+D42</f>
        <v>0</v>
      </c>
      <c r="G37" s="20"/>
      <c r="H37" s="93"/>
      <c r="I37" s="93"/>
      <c r="J37" s="20"/>
    </row>
    <row r="38" spans="1:11" ht="26.25" x14ac:dyDescent="0.25">
      <c r="A38" s="47" t="s">
        <v>47</v>
      </c>
      <c r="B38" s="48" t="s">
        <v>48</v>
      </c>
      <c r="C38" s="46"/>
      <c r="D38" s="49">
        <f>C38*0.41</f>
        <v>0</v>
      </c>
      <c r="E38" s="20"/>
      <c r="F38" s="91"/>
      <c r="G38" s="20"/>
      <c r="H38" s="32"/>
      <c r="I38" s="32"/>
      <c r="J38" s="20"/>
    </row>
    <row r="39" spans="1:11" x14ac:dyDescent="0.25">
      <c r="A39" s="94" t="s">
        <v>49</v>
      </c>
      <c r="B39" s="50" t="s">
        <v>50</v>
      </c>
      <c r="C39" s="50" t="s">
        <v>51</v>
      </c>
      <c r="D39" s="50" t="s">
        <v>52</v>
      </c>
      <c r="E39" s="20"/>
      <c r="F39" s="91"/>
      <c r="G39" s="20"/>
      <c r="H39" s="43"/>
      <c r="I39" s="43"/>
      <c r="J39" s="20"/>
    </row>
    <row r="40" spans="1:11" x14ac:dyDescent="0.25">
      <c r="A40" s="95"/>
      <c r="B40" s="50"/>
      <c r="C40" s="51"/>
      <c r="D40" s="52">
        <f>C40*B40</f>
        <v>0</v>
      </c>
      <c r="E40" s="20"/>
      <c r="F40" s="91"/>
      <c r="G40" s="20"/>
      <c r="H40" s="43"/>
      <c r="I40" s="43"/>
      <c r="J40" s="20"/>
    </row>
    <row r="41" spans="1:11" x14ac:dyDescent="0.25">
      <c r="A41" s="96" t="s">
        <v>53</v>
      </c>
      <c r="B41" s="53" t="s">
        <v>54</v>
      </c>
      <c r="C41" s="53" t="s">
        <v>51</v>
      </c>
      <c r="D41" s="53" t="s">
        <v>46</v>
      </c>
      <c r="E41" s="20"/>
      <c r="F41" s="91"/>
      <c r="G41" s="20"/>
      <c r="H41" s="20"/>
      <c r="I41" s="20"/>
      <c r="J41" s="20"/>
    </row>
    <row r="42" spans="1:11" x14ac:dyDescent="0.25">
      <c r="A42" s="97"/>
      <c r="B42" s="53"/>
      <c r="C42" s="54"/>
      <c r="D42" s="55">
        <f>C42*B42</f>
        <v>0</v>
      </c>
      <c r="E42" s="20"/>
      <c r="F42" s="92"/>
      <c r="G42" s="20"/>
      <c r="H42" s="20"/>
      <c r="I42" s="20"/>
      <c r="J42" s="20"/>
    </row>
    <row r="43" spans="1:11" x14ac:dyDescent="0.25">
      <c r="A43" s="37"/>
      <c r="B43" s="37"/>
      <c r="C43" s="37"/>
      <c r="D43" s="37"/>
      <c r="E43" s="20"/>
      <c r="F43" s="20"/>
      <c r="G43" s="20"/>
      <c r="H43" s="20"/>
      <c r="I43" s="20"/>
      <c r="J43" s="20"/>
    </row>
    <row r="44" spans="1:11" ht="23.25" x14ac:dyDescent="0.35">
      <c r="A44" s="56" t="s">
        <v>55</v>
      </c>
      <c r="B44" s="20"/>
      <c r="C44" s="98" t="s">
        <v>56</v>
      </c>
      <c r="D44" s="98"/>
      <c r="E44" s="57" t="s">
        <v>57</v>
      </c>
      <c r="F44" s="20"/>
      <c r="G44" s="100" t="s">
        <v>66</v>
      </c>
      <c r="H44" s="100"/>
      <c r="I44" s="100"/>
      <c r="J44" s="100"/>
      <c r="K44" s="100"/>
    </row>
    <row r="45" spans="1:11" x14ac:dyDescent="0.25">
      <c r="A45" s="58" t="s">
        <v>58</v>
      </c>
      <c r="B45" s="21">
        <f>I18</f>
        <v>0</v>
      </c>
      <c r="C45" s="102"/>
      <c r="D45" s="102"/>
      <c r="E45" s="59"/>
      <c r="F45" s="20"/>
      <c r="G45" s="20"/>
      <c r="H45" s="20"/>
      <c r="I45" s="20"/>
      <c r="J45" s="20"/>
    </row>
    <row r="46" spans="1:11" x14ac:dyDescent="0.25">
      <c r="A46" s="60" t="s">
        <v>59</v>
      </c>
      <c r="B46" s="61">
        <f>J18</f>
        <v>0</v>
      </c>
      <c r="C46" s="76"/>
      <c r="D46" s="76"/>
      <c r="E46" s="62"/>
      <c r="G46" t="s">
        <v>67</v>
      </c>
      <c r="I46" s="68"/>
      <c r="J46" s="68"/>
      <c r="K46" s="68"/>
    </row>
    <row r="47" spans="1:11" x14ac:dyDescent="0.25">
      <c r="A47" s="60" t="s">
        <v>60</v>
      </c>
      <c r="B47" s="61">
        <f>D22</f>
        <v>0</v>
      </c>
      <c r="C47" s="76"/>
      <c r="D47" s="76"/>
      <c r="E47" s="62"/>
      <c r="G47" t="s">
        <v>68</v>
      </c>
      <c r="I47" s="62"/>
      <c r="J47" s="62"/>
      <c r="K47" s="62"/>
    </row>
    <row r="48" spans="1:11" x14ac:dyDescent="0.25">
      <c r="A48" s="60" t="s">
        <v>85</v>
      </c>
      <c r="B48" s="61">
        <f>G23</f>
        <v>0</v>
      </c>
      <c r="C48" s="76"/>
      <c r="D48" s="76"/>
      <c r="E48" s="76"/>
      <c r="G48" s="20" t="s">
        <v>56</v>
      </c>
      <c r="I48" s="62"/>
      <c r="J48" s="62"/>
      <c r="K48" s="62"/>
    </row>
    <row r="49" spans="1:11" x14ac:dyDescent="0.25">
      <c r="A49" s="60" t="s">
        <v>61</v>
      </c>
      <c r="B49" s="61">
        <f>F25</f>
        <v>0</v>
      </c>
      <c r="C49" s="76"/>
      <c r="D49" s="76"/>
      <c r="E49" s="62"/>
      <c r="G49" s="20" t="s">
        <v>69</v>
      </c>
      <c r="I49" s="62"/>
      <c r="J49" s="62"/>
      <c r="K49" s="62"/>
    </row>
    <row r="50" spans="1:11" x14ac:dyDescent="0.25">
      <c r="A50" s="60" t="s">
        <v>62</v>
      </c>
      <c r="B50" s="61">
        <f>F37</f>
        <v>0</v>
      </c>
      <c r="C50" s="72"/>
      <c r="D50" s="72"/>
      <c r="E50" s="62"/>
    </row>
    <row r="51" spans="1:11" x14ac:dyDescent="0.25">
      <c r="A51" s="60" t="s">
        <v>63</v>
      </c>
      <c r="C51" s="72"/>
      <c r="D51" s="72"/>
      <c r="E51" s="62"/>
    </row>
    <row r="52" spans="1:11" ht="26.25" customHeight="1" x14ac:dyDescent="0.4">
      <c r="A52" s="73" t="s">
        <v>64</v>
      </c>
      <c r="B52" s="73"/>
    </row>
    <row r="53" spans="1:11" ht="18.75" customHeight="1" x14ac:dyDescent="0.35">
      <c r="A53" s="71">
        <f>SUM(B45:B51)</f>
        <v>0</v>
      </c>
      <c r="B53" s="71"/>
    </row>
    <row r="54" spans="1:11" ht="23.25" x14ac:dyDescent="0.35">
      <c r="A54" s="71"/>
      <c r="B54" s="71"/>
    </row>
  </sheetData>
  <mergeCells count="31">
    <mergeCell ref="G44:K44"/>
    <mergeCell ref="C46:D46"/>
    <mergeCell ref="C47:D47"/>
    <mergeCell ref="C49:D49"/>
    <mergeCell ref="C45:D45"/>
    <mergeCell ref="C48:E48"/>
    <mergeCell ref="F37:F42"/>
    <mergeCell ref="H37:I37"/>
    <mergeCell ref="A39:A40"/>
    <mergeCell ref="A41:A42"/>
    <mergeCell ref="C44:D44"/>
    <mergeCell ref="B24:E24"/>
    <mergeCell ref="A4:B4"/>
    <mergeCell ref="C4:J4"/>
    <mergeCell ref="F25:F34"/>
    <mergeCell ref="H25:J29"/>
    <mergeCell ref="A28:E28"/>
    <mergeCell ref="H31:I31"/>
    <mergeCell ref="A10:A11"/>
    <mergeCell ref="B10:B11"/>
    <mergeCell ref="F10:F11"/>
    <mergeCell ref="I21:J21"/>
    <mergeCell ref="I22:J22"/>
    <mergeCell ref="I23:J23"/>
    <mergeCell ref="H22:H23"/>
    <mergeCell ref="A1:J1"/>
    <mergeCell ref="A2:J2"/>
    <mergeCell ref="B5:J5"/>
    <mergeCell ref="B6:J6"/>
    <mergeCell ref="B7:J7"/>
    <mergeCell ref="I3:J3"/>
  </mergeCells>
  <pageMargins left="0.7" right="0.7" top="0.75" bottom="0.75" header="0.3" footer="0.3"/>
  <pageSetup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opLeftCell="A11" zoomScale="75" zoomScaleNormal="75" workbookViewId="0">
      <selection activeCell="A25" sqref="A25"/>
    </sheetView>
  </sheetViews>
  <sheetFormatPr defaultRowHeight="15" x14ac:dyDescent="0.25"/>
  <cols>
    <col min="2" max="2" width="13.7109375" customWidth="1"/>
  </cols>
  <sheetData>
    <row r="1" spans="1:10" ht="18.75" x14ac:dyDescent="0.3">
      <c r="A1" s="74" t="s">
        <v>21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x14ac:dyDescent="0.3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I3" s="77" t="s">
        <v>84</v>
      </c>
      <c r="J3" s="77"/>
    </row>
    <row r="4" spans="1:10" x14ac:dyDescent="0.25">
      <c r="A4" s="79" t="s">
        <v>23</v>
      </c>
      <c r="B4" s="79"/>
      <c r="C4" s="75" t="s">
        <v>70</v>
      </c>
      <c r="D4" s="75"/>
      <c r="E4" s="75"/>
      <c r="F4" s="75"/>
      <c r="G4" s="75"/>
      <c r="H4" s="75"/>
      <c r="I4" s="75"/>
      <c r="J4" s="75"/>
    </row>
    <row r="5" spans="1:10" x14ac:dyDescent="0.25">
      <c r="A5" s="1" t="s">
        <v>0</v>
      </c>
      <c r="B5" s="75" t="s">
        <v>71</v>
      </c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1" t="s">
        <v>1</v>
      </c>
      <c r="B6" s="76" t="s">
        <v>72</v>
      </c>
      <c r="C6" s="76"/>
      <c r="D6" s="76"/>
      <c r="E6" s="76"/>
      <c r="F6" s="76"/>
      <c r="G6" s="76"/>
      <c r="H6" s="76"/>
      <c r="I6" s="76"/>
      <c r="J6" s="76"/>
    </row>
    <row r="7" spans="1:10" x14ac:dyDescent="0.25">
      <c r="A7" s="1" t="s">
        <v>2</v>
      </c>
      <c r="B7" s="76" t="s">
        <v>73</v>
      </c>
      <c r="C7" s="76"/>
      <c r="D7" s="76"/>
      <c r="E7" s="76"/>
      <c r="F7" s="76"/>
      <c r="G7" s="76"/>
      <c r="H7" s="76"/>
      <c r="I7" s="76"/>
      <c r="J7" s="76"/>
    </row>
    <row r="9" spans="1:10" ht="18.75" x14ac:dyDescent="0.3">
      <c r="A9" s="2" t="s">
        <v>3</v>
      </c>
    </row>
    <row r="10" spans="1:10" ht="45.75" x14ac:dyDescent="0.25">
      <c r="A10" s="87" t="s">
        <v>4</v>
      </c>
      <c r="B10" s="88" t="s">
        <v>24</v>
      </c>
      <c r="C10" s="3" t="s">
        <v>5</v>
      </c>
      <c r="D10" s="3" t="s">
        <v>6</v>
      </c>
      <c r="E10" s="3" t="s">
        <v>7</v>
      </c>
      <c r="F10" s="89" t="s">
        <v>8</v>
      </c>
      <c r="G10" s="4" t="s">
        <v>9</v>
      </c>
      <c r="H10" s="5" t="s">
        <v>10</v>
      </c>
      <c r="I10" s="6" t="s">
        <v>11</v>
      </c>
      <c r="J10" s="7" t="s">
        <v>12</v>
      </c>
    </row>
    <row r="11" spans="1:10" x14ac:dyDescent="0.25">
      <c r="A11" s="87"/>
      <c r="B11" s="88"/>
      <c r="C11" s="8">
        <v>1.1599999999999999E-2</v>
      </c>
      <c r="D11" s="8">
        <v>0.1132</v>
      </c>
      <c r="E11" s="9">
        <v>7.6499999999999999E-2</v>
      </c>
      <c r="F11" s="90"/>
      <c r="G11" s="10"/>
      <c r="H11" s="10"/>
      <c r="I11" s="10"/>
      <c r="J11" s="10"/>
    </row>
    <row r="12" spans="1:10" ht="51.75" x14ac:dyDescent="0.25">
      <c r="A12" s="11" t="s">
        <v>74</v>
      </c>
      <c r="B12" s="12">
        <v>100</v>
      </c>
      <c r="C12" s="13">
        <f>B12*C11</f>
        <v>1.1599999999999999</v>
      </c>
      <c r="D12" s="13">
        <f>B12*D11</f>
        <v>11.32</v>
      </c>
      <c r="E12" s="13">
        <f>B12*E11</f>
        <v>7.6499999999999995</v>
      </c>
      <c r="F12" s="14">
        <f>E12+D12+C12+B12</f>
        <v>120.13</v>
      </c>
      <c r="G12" s="15">
        <v>4</v>
      </c>
      <c r="H12" s="16">
        <f>F12*G12</f>
        <v>480.52</v>
      </c>
      <c r="I12" s="16">
        <f>B12*G12</f>
        <v>400</v>
      </c>
      <c r="J12" s="16">
        <f>H12-I12</f>
        <v>80.519999999999982</v>
      </c>
    </row>
    <row r="13" spans="1:10" x14ac:dyDescent="0.25">
      <c r="A13" s="17" t="s">
        <v>75</v>
      </c>
      <c r="B13" s="12">
        <v>75</v>
      </c>
      <c r="C13" s="13">
        <f>B13*C11</f>
        <v>0.86999999999999988</v>
      </c>
      <c r="D13" s="13">
        <f>B13*D11</f>
        <v>8.49</v>
      </c>
      <c r="E13" s="13">
        <f>B13*E11</f>
        <v>5.7374999999999998</v>
      </c>
      <c r="F13" s="14">
        <f>E13+D13+C13+B13</f>
        <v>90.097499999999997</v>
      </c>
      <c r="G13" s="15">
        <v>12</v>
      </c>
      <c r="H13" s="16">
        <f t="shared" ref="H13:H16" si="0">F13*G13</f>
        <v>1081.17</v>
      </c>
      <c r="I13" s="16">
        <f t="shared" ref="I13:I16" si="1">B13*G13</f>
        <v>900</v>
      </c>
      <c r="J13" s="16">
        <f t="shared" ref="J13:J16" si="2">H13-I13</f>
        <v>181.17000000000007</v>
      </c>
    </row>
    <row r="14" spans="1:10" x14ac:dyDescent="0.25">
      <c r="A14" s="15"/>
      <c r="B14" s="12"/>
      <c r="C14" s="18">
        <f>B14*C11</f>
        <v>0</v>
      </c>
      <c r="D14" s="18">
        <f>B14*D11</f>
        <v>0</v>
      </c>
      <c r="E14" s="18">
        <f>B14*E11</f>
        <v>0</v>
      </c>
      <c r="F14" s="19">
        <f t="shared" ref="F14:F16" si="3">E14+D14+C14+B14</f>
        <v>0</v>
      </c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</row>
    <row r="15" spans="1:10" x14ac:dyDescent="0.25">
      <c r="A15" s="15"/>
      <c r="B15" s="12"/>
      <c r="C15" s="18">
        <f>B15*C11</f>
        <v>0</v>
      </c>
      <c r="D15" s="18">
        <f>B15*D11</f>
        <v>0</v>
      </c>
      <c r="E15" s="18">
        <f>B15*E11</f>
        <v>0</v>
      </c>
      <c r="F15" s="19">
        <f t="shared" si="3"/>
        <v>0</v>
      </c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</row>
    <row r="16" spans="1:10" x14ac:dyDescent="0.25">
      <c r="A16" s="15"/>
      <c r="B16" s="12"/>
      <c r="C16" s="18">
        <f>B16*C11</f>
        <v>0</v>
      </c>
      <c r="D16" s="18">
        <f>B16*D11</f>
        <v>0</v>
      </c>
      <c r="E16" s="18">
        <f>B16*E11</f>
        <v>0</v>
      </c>
      <c r="F16" s="19">
        <f t="shared" si="3"/>
        <v>0</v>
      </c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</row>
    <row r="17" spans="1:10" x14ac:dyDescent="0.25">
      <c r="A17" s="20"/>
      <c r="B17" s="21"/>
      <c r="C17" s="21"/>
      <c r="D17" s="21"/>
      <c r="E17" s="21"/>
      <c r="F17" s="21"/>
      <c r="G17" s="20"/>
      <c r="H17" s="20"/>
      <c r="I17" s="20"/>
      <c r="J17" s="16"/>
    </row>
    <row r="18" spans="1:10" x14ac:dyDescent="0.25">
      <c r="A18" s="22" t="s">
        <v>13</v>
      </c>
      <c r="B18" s="23">
        <f>SUM(B12:B17)</f>
        <v>175</v>
      </c>
      <c r="C18" s="24">
        <f>SUM(C12:C16)</f>
        <v>2.0299999999999998</v>
      </c>
      <c r="D18" s="24">
        <f>SUM(D12:D16)</f>
        <v>19.810000000000002</v>
      </c>
      <c r="E18" s="24">
        <f>SUM(E12:E16)</f>
        <v>13.387499999999999</v>
      </c>
      <c r="F18" s="24">
        <f>SUM(F12:F16)</f>
        <v>210.22749999999999</v>
      </c>
      <c r="G18" s="25"/>
      <c r="H18" s="26">
        <f>SUM(H12:H17)</f>
        <v>1561.69</v>
      </c>
      <c r="I18" s="27">
        <f t="shared" ref="I18:J18" si="4">SUM(I12:I17)</f>
        <v>1300</v>
      </c>
      <c r="J18" s="27">
        <f t="shared" si="4"/>
        <v>261.69000000000005</v>
      </c>
    </row>
    <row r="19" spans="1:10" x14ac:dyDescent="0.25">
      <c r="A19" s="20"/>
      <c r="B19" s="20"/>
      <c r="C19" s="20"/>
      <c r="D19" s="20"/>
      <c r="E19" s="20"/>
      <c r="F19" s="20"/>
      <c r="G19" s="20"/>
      <c r="H19" s="28"/>
      <c r="I19" s="15"/>
      <c r="J19" s="15"/>
    </row>
    <row r="20" spans="1:10" ht="18.75" x14ac:dyDescent="0.3">
      <c r="A20" s="2" t="s">
        <v>14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39" x14ac:dyDescent="0.25">
      <c r="A21" s="20"/>
      <c r="B21" s="29" t="s">
        <v>15</v>
      </c>
      <c r="C21" s="30" t="s">
        <v>16</v>
      </c>
      <c r="D21" s="31" t="s">
        <v>17</v>
      </c>
      <c r="E21" s="28"/>
      <c r="F21" s="32"/>
      <c r="G21" s="32"/>
      <c r="H21" s="20"/>
      <c r="I21" s="20"/>
      <c r="J21" s="20"/>
    </row>
    <row r="22" spans="1:10" x14ac:dyDescent="0.25">
      <c r="A22" s="20"/>
      <c r="B22" s="33">
        <v>4</v>
      </c>
      <c r="C22" s="34">
        <v>500</v>
      </c>
      <c r="D22" s="35">
        <f>B22*C22</f>
        <v>2000</v>
      </c>
      <c r="E22" s="20"/>
      <c r="F22" s="20"/>
      <c r="G22" s="20"/>
      <c r="H22" s="20"/>
      <c r="I22" s="20"/>
      <c r="J22" s="20"/>
    </row>
    <row r="23" spans="1:1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8.75" x14ac:dyDescent="0.3">
      <c r="A24" s="2" t="s">
        <v>18</v>
      </c>
      <c r="B24" s="78" t="s">
        <v>19</v>
      </c>
      <c r="C24" s="78"/>
      <c r="D24" s="78"/>
      <c r="E24" s="78"/>
      <c r="F24" s="36" t="s">
        <v>20</v>
      </c>
      <c r="G24" s="20"/>
      <c r="H24" s="20"/>
      <c r="I24" s="20"/>
      <c r="J24" s="20"/>
    </row>
    <row r="25" spans="1:10" x14ac:dyDescent="0.25">
      <c r="A25" s="37"/>
      <c r="B25" s="63" t="s">
        <v>25</v>
      </c>
      <c r="C25" s="63" t="s">
        <v>26</v>
      </c>
      <c r="D25" s="63" t="s">
        <v>27</v>
      </c>
      <c r="E25" s="63" t="s">
        <v>28</v>
      </c>
      <c r="F25" s="80">
        <f>B33+B34+C33+C34+D33+D34+E33+E34</f>
        <v>228</v>
      </c>
      <c r="G25" s="20"/>
      <c r="H25" s="103" t="s">
        <v>29</v>
      </c>
      <c r="I25" s="103"/>
      <c r="J25" s="103"/>
    </row>
    <row r="26" spans="1:10" x14ac:dyDescent="0.25">
      <c r="A26" s="37" t="s">
        <v>30</v>
      </c>
      <c r="B26" s="64">
        <v>10</v>
      </c>
      <c r="C26" s="64">
        <v>12</v>
      </c>
      <c r="D26" s="64">
        <v>18</v>
      </c>
      <c r="E26" s="64">
        <v>40</v>
      </c>
      <c r="F26" s="81"/>
      <c r="G26" s="20"/>
      <c r="H26" s="103"/>
      <c r="I26" s="103"/>
      <c r="J26" s="103"/>
    </row>
    <row r="27" spans="1:10" x14ac:dyDescent="0.25">
      <c r="A27" s="37" t="s">
        <v>31</v>
      </c>
      <c r="B27" s="64">
        <v>12</v>
      </c>
      <c r="C27" s="64">
        <v>15</v>
      </c>
      <c r="D27" s="64">
        <v>18</v>
      </c>
      <c r="E27" s="64">
        <v>49</v>
      </c>
      <c r="F27" s="81"/>
      <c r="G27" s="20"/>
      <c r="H27" s="103"/>
      <c r="I27" s="103"/>
      <c r="J27" s="103"/>
    </row>
    <row r="28" spans="1:10" ht="15.75" x14ac:dyDescent="0.25">
      <c r="A28" s="84" t="s">
        <v>32</v>
      </c>
      <c r="B28" s="84"/>
      <c r="C28" s="84"/>
      <c r="D28" s="84"/>
      <c r="E28" s="85"/>
      <c r="F28" s="81"/>
      <c r="G28" s="20"/>
      <c r="H28" s="103"/>
      <c r="I28" s="103"/>
      <c r="J28" s="103"/>
    </row>
    <row r="29" spans="1:10" ht="26.25" x14ac:dyDescent="0.25">
      <c r="A29" s="37"/>
      <c r="B29" s="65" t="s">
        <v>33</v>
      </c>
      <c r="C29" s="38" t="s">
        <v>34</v>
      </c>
      <c r="D29" s="66" t="s">
        <v>35</v>
      </c>
      <c r="E29" s="67" t="s">
        <v>36</v>
      </c>
      <c r="F29" s="81"/>
      <c r="G29" s="37"/>
      <c r="H29" s="103"/>
      <c r="I29" s="103"/>
      <c r="J29" s="103"/>
    </row>
    <row r="30" spans="1:10" x14ac:dyDescent="0.25">
      <c r="A30" s="39" t="s">
        <v>37</v>
      </c>
      <c r="B30" s="40">
        <v>0</v>
      </c>
      <c r="C30" s="40">
        <v>7</v>
      </c>
      <c r="D30" s="40">
        <v>8</v>
      </c>
      <c r="E30" s="40">
        <v>0</v>
      </c>
      <c r="F30" s="81"/>
      <c r="G30" s="20"/>
      <c r="H30" s="41"/>
      <c r="I30" s="41"/>
      <c r="J30" s="41"/>
    </row>
    <row r="31" spans="1:10" x14ac:dyDescent="0.25">
      <c r="A31" s="39" t="s">
        <v>38</v>
      </c>
      <c r="B31" s="40">
        <v>0</v>
      </c>
      <c r="C31" s="40">
        <v>0</v>
      </c>
      <c r="D31" s="40">
        <v>0</v>
      </c>
      <c r="E31" s="40">
        <v>0</v>
      </c>
      <c r="F31" s="81"/>
      <c r="G31" s="20"/>
      <c r="H31" s="86"/>
      <c r="I31" s="86"/>
      <c r="J31" s="41"/>
    </row>
    <row r="32" spans="1:10" ht="26.25" x14ac:dyDescent="0.25">
      <c r="A32" s="20"/>
      <c r="B32" s="65" t="s">
        <v>39</v>
      </c>
      <c r="C32" s="38" t="s">
        <v>40</v>
      </c>
      <c r="D32" s="66" t="s">
        <v>41</v>
      </c>
      <c r="E32" s="67" t="s">
        <v>42</v>
      </c>
      <c r="F32" s="81"/>
      <c r="G32" s="20"/>
      <c r="H32" s="42"/>
      <c r="I32" s="42"/>
      <c r="J32" s="41"/>
    </row>
    <row r="33" spans="1:11" x14ac:dyDescent="0.25">
      <c r="A33" s="39" t="s">
        <v>37</v>
      </c>
      <c r="B33" s="18">
        <f t="shared" ref="B33:E34" si="5">B30*B26</f>
        <v>0</v>
      </c>
      <c r="C33" s="18">
        <f t="shared" si="5"/>
        <v>84</v>
      </c>
      <c r="D33" s="18">
        <f t="shared" si="5"/>
        <v>144</v>
      </c>
      <c r="E33" s="18">
        <f t="shared" si="5"/>
        <v>0</v>
      </c>
      <c r="F33" s="81"/>
      <c r="G33" s="20"/>
      <c r="H33" s="42"/>
      <c r="I33" s="42"/>
      <c r="J33" s="41"/>
    </row>
    <row r="34" spans="1:11" x14ac:dyDescent="0.25">
      <c r="A34" s="39" t="s">
        <v>38</v>
      </c>
      <c r="B34" s="18">
        <f t="shared" si="5"/>
        <v>0</v>
      </c>
      <c r="C34" s="18">
        <f t="shared" si="5"/>
        <v>0</v>
      </c>
      <c r="D34" s="18">
        <f t="shared" si="5"/>
        <v>0</v>
      </c>
      <c r="E34" s="18">
        <f t="shared" si="5"/>
        <v>0</v>
      </c>
      <c r="F34" s="82"/>
      <c r="G34" s="20"/>
      <c r="H34" s="42"/>
      <c r="I34" s="42"/>
      <c r="J34" s="41"/>
    </row>
    <row r="35" spans="1:11" x14ac:dyDescent="0.25">
      <c r="A35" s="20"/>
      <c r="B35" s="20"/>
      <c r="C35" s="20"/>
      <c r="D35" s="20"/>
      <c r="E35" s="20"/>
      <c r="F35" s="20"/>
      <c r="G35" s="20"/>
      <c r="H35" s="43"/>
      <c r="I35" s="43"/>
      <c r="J35" s="20"/>
    </row>
    <row r="36" spans="1:11" ht="18.75" x14ac:dyDescent="0.3">
      <c r="A36" s="2" t="s">
        <v>43</v>
      </c>
      <c r="B36" s="20"/>
      <c r="C36" s="20"/>
      <c r="D36" s="20"/>
      <c r="E36" s="20"/>
      <c r="F36" s="36" t="s">
        <v>17</v>
      </c>
      <c r="G36" s="20"/>
      <c r="H36" s="43"/>
      <c r="I36" s="43"/>
      <c r="J36" s="20"/>
    </row>
    <row r="37" spans="1:11" ht="64.5" x14ac:dyDescent="0.25">
      <c r="A37" s="44" t="s">
        <v>44</v>
      </c>
      <c r="B37" s="44" t="s">
        <v>76</v>
      </c>
      <c r="C37" s="45" t="s">
        <v>45</v>
      </c>
      <c r="D37" s="46" t="s">
        <v>46</v>
      </c>
      <c r="E37" s="20"/>
      <c r="F37" s="80">
        <f>D38+D40+D42</f>
        <v>295.2</v>
      </c>
      <c r="G37" s="20"/>
      <c r="H37" s="93"/>
      <c r="I37" s="93"/>
      <c r="J37" s="20"/>
    </row>
    <row r="38" spans="1:11" ht="77.25" x14ac:dyDescent="0.25">
      <c r="A38" s="47" t="s">
        <v>47</v>
      </c>
      <c r="B38" s="48" t="s">
        <v>48</v>
      </c>
      <c r="C38" s="46">
        <f>360*2</f>
        <v>720</v>
      </c>
      <c r="D38" s="49">
        <f>C38*0.41</f>
        <v>295.2</v>
      </c>
      <c r="E38" s="20"/>
      <c r="F38" s="91"/>
      <c r="G38" s="20"/>
      <c r="H38" s="32"/>
      <c r="I38" s="32"/>
      <c r="J38" s="20"/>
    </row>
    <row r="39" spans="1:11" x14ac:dyDescent="0.25">
      <c r="A39" s="94" t="s">
        <v>49</v>
      </c>
      <c r="B39" s="50" t="s">
        <v>50</v>
      </c>
      <c r="C39" s="50" t="s">
        <v>51</v>
      </c>
      <c r="D39" s="50" t="s">
        <v>52</v>
      </c>
      <c r="E39" s="20"/>
      <c r="F39" s="91"/>
      <c r="G39" s="20"/>
      <c r="H39" s="43"/>
      <c r="I39" s="43"/>
      <c r="J39" s="20"/>
    </row>
    <row r="40" spans="1:11" x14ac:dyDescent="0.25">
      <c r="A40" s="95"/>
      <c r="B40" s="50">
        <v>0</v>
      </c>
      <c r="C40" s="51">
        <v>0</v>
      </c>
      <c r="D40" s="52">
        <f>C40*B40</f>
        <v>0</v>
      </c>
      <c r="E40" s="20"/>
      <c r="F40" s="91"/>
      <c r="G40" s="20"/>
      <c r="H40" s="43"/>
      <c r="I40" s="43"/>
      <c r="J40" s="20"/>
    </row>
    <row r="41" spans="1:11" x14ac:dyDescent="0.25">
      <c r="A41" s="96" t="s">
        <v>53</v>
      </c>
      <c r="B41" s="53" t="s">
        <v>54</v>
      </c>
      <c r="C41" s="53" t="s">
        <v>51</v>
      </c>
      <c r="D41" s="53" t="s">
        <v>46</v>
      </c>
      <c r="E41" s="20"/>
      <c r="F41" s="91"/>
      <c r="G41" s="20"/>
      <c r="H41" s="20"/>
      <c r="I41" s="20"/>
      <c r="J41" s="20"/>
    </row>
    <row r="42" spans="1:11" x14ac:dyDescent="0.25">
      <c r="A42" s="97"/>
      <c r="B42" s="53">
        <v>0</v>
      </c>
      <c r="C42" s="54">
        <v>0</v>
      </c>
      <c r="D42" s="55">
        <f>C42*B42</f>
        <v>0</v>
      </c>
      <c r="E42" s="20"/>
      <c r="F42" s="92"/>
      <c r="G42" s="20"/>
      <c r="H42" s="20"/>
      <c r="I42" s="20"/>
      <c r="J42" s="20"/>
    </row>
    <row r="43" spans="1:11" x14ac:dyDescent="0.25">
      <c r="A43" s="37"/>
      <c r="B43" s="37"/>
      <c r="C43" s="37"/>
      <c r="D43" s="37"/>
      <c r="E43" s="20"/>
      <c r="F43" s="20"/>
      <c r="G43" s="20"/>
      <c r="H43" s="20"/>
      <c r="I43" s="20"/>
      <c r="J43" s="20"/>
    </row>
    <row r="44" spans="1:11" ht="23.25" x14ac:dyDescent="0.35">
      <c r="A44" s="104" t="s">
        <v>55</v>
      </c>
      <c r="B44" s="104"/>
      <c r="C44" s="104" t="s">
        <v>56</v>
      </c>
      <c r="D44" s="104"/>
      <c r="E44" s="57" t="s">
        <v>57</v>
      </c>
      <c r="F44" s="20"/>
      <c r="G44" s="100" t="s">
        <v>66</v>
      </c>
      <c r="H44" s="100"/>
      <c r="I44" s="100"/>
      <c r="J44" s="100"/>
      <c r="K44" s="100"/>
    </row>
    <row r="45" spans="1:11" x14ac:dyDescent="0.25">
      <c r="A45" s="58" t="s">
        <v>58</v>
      </c>
      <c r="B45" s="21">
        <f>I18</f>
        <v>1300</v>
      </c>
      <c r="C45" s="102" t="s">
        <v>77</v>
      </c>
      <c r="D45" s="102"/>
      <c r="E45" s="59">
        <v>123</v>
      </c>
      <c r="F45" s="20"/>
      <c r="G45" s="20"/>
      <c r="H45" s="20"/>
      <c r="I45" s="20"/>
      <c r="J45" s="20"/>
    </row>
    <row r="46" spans="1:11" x14ac:dyDescent="0.25">
      <c r="A46" s="60" t="s">
        <v>59</v>
      </c>
      <c r="B46" s="61">
        <f>J18</f>
        <v>261.69000000000005</v>
      </c>
      <c r="C46" s="76" t="s">
        <v>77</v>
      </c>
      <c r="D46" s="76"/>
      <c r="E46" s="62">
        <v>456</v>
      </c>
      <c r="G46" t="s">
        <v>67</v>
      </c>
      <c r="I46" s="69" t="s">
        <v>80</v>
      </c>
      <c r="J46" s="69"/>
      <c r="K46" s="68"/>
    </row>
    <row r="47" spans="1:11" x14ac:dyDescent="0.25">
      <c r="A47" s="60" t="s">
        <v>60</v>
      </c>
      <c r="B47" s="61">
        <f>D22</f>
        <v>2000</v>
      </c>
      <c r="C47" s="76" t="s">
        <v>78</v>
      </c>
      <c r="D47" s="76"/>
      <c r="E47" s="62">
        <v>789</v>
      </c>
      <c r="G47" t="s">
        <v>68</v>
      </c>
      <c r="I47" s="70" t="s">
        <v>81</v>
      </c>
      <c r="J47" s="70"/>
      <c r="K47" s="62"/>
    </row>
    <row r="48" spans="1:11" x14ac:dyDescent="0.25">
      <c r="A48" s="60" t="s">
        <v>61</v>
      </c>
      <c r="B48" s="61">
        <f>F25</f>
        <v>228</v>
      </c>
      <c r="C48" s="76" t="s">
        <v>79</v>
      </c>
      <c r="D48" s="76"/>
      <c r="E48" s="62">
        <v>1011</v>
      </c>
      <c r="G48" s="20" t="s">
        <v>56</v>
      </c>
      <c r="I48" s="70" t="s">
        <v>82</v>
      </c>
      <c r="J48" s="70"/>
      <c r="K48" s="62"/>
    </row>
    <row r="49" spans="1:11" x14ac:dyDescent="0.25">
      <c r="A49" s="60" t="s">
        <v>62</v>
      </c>
      <c r="B49" s="61">
        <f>F37</f>
        <v>295.2</v>
      </c>
      <c r="C49" s="76" t="s">
        <v>79</v>
      </c>
      <c r="D49" s="76"/>
      <c r="E49" s="62">
        <v>1213</v>
      </c>
      <c r="G49" s="20" t="s">
        <v>69</v>
      </c>
      <c r="I49" s="70" t="s">
        <v>83</v>
      </c>
      <c r="J49" s="70"/>
      <c r="K49" s="62"/>
    </row>
    <row r="50" spans="1:11" x14ac:dyDescent="0.25">
      <c r="A50" s="60" t="s">
        <v>63</v>
      </c>
      <c r="C50" s="105"/>
      <c r="D50" s="105"/>
    </row>
    <row r="51" spans="1:11" ht="26.25" x14ac:dyDescent="0.4">
      <c r="A51" s="101" t="s">
        <v>64</v>
      </c>
      <c r="B51" s="101"/>
    </row>
    <row r="52" spans="1:11" x14ac:dyDescent="0.25">
      <c r="A52" s="99">
        <f>SUM(B45:B50)</f>
        <v>4084.89</v>
      </c>
      <c r="B52" s="99"/>
    </row>
    <row r="53" spans="1:11" x14ac:dyDescent="0.25">
      <c r="A53" s="99"/>
      <c r="B53" s="99"/>
    </row>
  </sheetData>
  <mergeCells count="31">
    <mergeCell ref="A51:B51"/>
    <mergeCell ref="A52:B53"/>
    <mergeCell ref="C45:D45"/>
    <mergeCell ref="C46:D46"/>
    <mergeCell ref="C47:D47"/>
    <mergeCell ref="C48:D48"/>
    <mergeCell ref="C49:D49"/>
    <mergeCell ref="C50:D50"/>
    <mergeCell ref="F37:F42"/>
    <mergeCell ref="H37:I37"/>
    <mergeCell ref="A39:A40"/>
    <mergeCell ref="A41:A42"/>
    <mergeCell ref="C44:D44"/>
    <mergeCell ref="G44:K44"/>
    <mergeCell ref="A44:B44"/>
    <mergeCell ref="F25:F34"/>
    <mergeCell ref="H25:J29"/>
    <mergeCell ref="A28:E28"/>
    <mergeCell ref="H31:I31"/>
    <mergeCell ref="A1:J1"/>
    <mergeCell ref="A2:J2"/>
    <mergeCell ref="A4:B4"/>
    <mergeCell ref="C4:J4"/>
    <mergeCell ref="B5:J5"/>
    <mergeCell ref="B6:J6"/>
    <mergeCell ref="I3:J3"/>
    <mergeCell ref="B7:J7"/>
    <mergeCell ref="A10:A11"/>
    <mergeCell ref="B10:B11"/>
    <mergeCell ref="F10:F11"/>
    <mergeCell ref="B24:E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Bryon Kennedy</dc:creator>
  <cp:lastModifiedBy>Bryon Kennedy</cp:lastModifiedBy>
  <cp:lastPrinted>2019-10-15T23:16:21Z</cp:lastPrinted>
  <dcterms:created xsi:type="dcterms:W3CDTF">2019-08-03T03:43:00Z</dcterms:created>
  <dcterms:modified xsi:type="dcterms:W3CDTF">2019-10-15T23:21:56Z</dcterms:modified>
</cp:coreProperties>
</file>